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780" activeTab="0"/>
  </bookViews>
  <sheets>
    <sheet name="1 кв 2017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<sst xmlns="http://schemas.openxmlformats.org/spreadsheetml/2006/main" count="54" uniqueCount="50">
  <si>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Распределение денежных средств на бесплатное питание </t>
  </si>
  <si>
    <t>учащихся из многодетных семей</t>
  </si>
  <si>
    <t>Школы</t>
  </si>
  <si>
    <t>Стоимость питания в день</t>
  </si>
  <si>
    <t>итого</t>
  </si>
  <si>
    <t>всего детей</t>
  </si>
  <si>
    <t>кол-во детей</t>
  </si>
  <si>
    <t>детей в нач.кл.</t>
  </si>
  <si>
    <t>дето/дни</t>
  </si>
  <si>
    <t>сумма</t>
  </si>
  <si>
    <t>Абдульмамбетовская СОШ</t>
  </si>
  <si>
    <t>Таштимеровская СОШ</t>
  </si>
  <si>
    <t xml:space="preserve">   филиал СОШ д.Салаватово  </t>
  </si>
  <si>
    <t xml:space="preserve">   филиал ООШ д.Тупаково</t>
  </si>
  <si>
    <t>Амангильдинская СОШ</t>
  </si>
  <si>
    <t>Аскаровская гимназия</t>
  </si>
  <si>
    <t>Аскаровская СОШ №1</t>
  </si>
  <si>
    <t xml:space="preserve">   филиал НОШ д.Тал-Кускарово</t>
  </si>
  <si>
    <t xml:space="preserve">   филиал СОШ д. Абдряшево</t>
  </si>
  <si>
    <t>Баимовская СОШ</t>
  </si>
  <si>
    <t xml:space="preserve">   филиал СОШ д.Рахметово </t>
  </si>
  <si>
    <t xml:space="preserve">   филиал ООШ д.Аслаево</t>
  </si>
  <si>
    <t>Бурангуловская СОШ</t>
  </si>
  <si>
    <t>Гусевская СОШ</t>
  </si>
  <si>
    <t>Давлетовская СОШ</t>
  </si>
  <si>
    <t>Ишкуловская СОШ</t>
  </si>
  <si>
    <t xml:space="preserve">   филиал ООШ д.Равилово</t>
  </si>
  <si>
    <t>Казмашевская СОШ</t>
  </si>
  <si>
    <t>Кирдасовская СОШ</t>
  </si>
  <si>
    <t>Краснобашкирская СОШ</t>
  </si>
  <si>
    <t xml:space="preserve">   филиал СОШ д. Самарское</t>
  </si>
  <si>
    <t>Кусимовская СОШ</t>
  </si>
  <si>
    <t>Михайловская СОШ</t>
  </si>
  <si>
    <t xml:space="preserve">   филиал ООШ д.Озерное</t>
  </si>
  <si>
    <t xml:space="preserve">Ташбулатовская СОШ </t>
  </si>
  <si>
    <t>Целинный СОШ</t>
  </si>
  <si>
    <t>Халиловская СОШ</t>
  </si>
  <si>
    <t xml:space="preserve">   филиал СОШ д.Ишбулдино</t>
  </si>
  <si>
    <t>Хамитовская СОШ</t>
  </si>
  <si>
    <t>Янгельская СОШ</t>
  </si>
  <si>
    <t xml:space="preserve">   филиал СОШ д.Атавды</t>
  </si>
  <si>
    <t xml:space="preserve">   филиал СОШ д.Таштуй</t>
  </si>
  <si>
    <t>Новобалапановская СОШ</t>
  </si>
  <si>
    <t>ИТОГО</t>
  </si>
  <si>
    <t>Подготовила Кашанова Л.А.</t>
  </si>
  <si>
    <t>Абзелиловского района на 1 кв 2017 год</t>
  </si>
  <si>
    <t>январь</t>
  </si>
  <si>
    <t>февраль</t>
  </si>
  <si>
    <t>март</t>
  </si>
  <si>
    <t>1 кв 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</si>
</sst>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_ ;[Red]\-0.00\ "/>
    <numFmt numFmtId="167" formatCode="0.0000"/>
    <numFmt numFmtId="168" formatCode="0.00000"/>
    <numFmt numFmtId="169" formatCode="0.000000"/>
    <numFmt numFmtId="170" formatCode="0.0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2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3" fillId="0" borderId="11" xfId="0" applyFont="1" applyBorder="1" applyAlignment="1">
      <alignment/>
    </xf>
    <xf numFmtId="0" fontId="23" fillId="0" borderId="11" xfId="0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" fontId="22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22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4" fillId="0" borderId="11" xfId="0" applyFont="1" applyFill="1" applyBorder="1" applyAlignment="1">
      <alignment/>
    </xf>
    <xf numFmtId="1" fontId="25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/>
    </xf>
    <xf numFmtId="0" fontId="22" fillId="0" borderId="11" xfId="0" applyFont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2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21" fillId="0" borderId="0" xfId="0" applyFont="1" applyAlignment="1">
      <alignment horizontal="center"/>
    </xf>
    <xf numFmtId="0" fontId="22" fillId="0" borderId="11" xfId="0" applyFont="1" applyBorder="1" applyAlignment="1">
      <alignment vertical="top" wrapText="1"/>
    </xf>
    <xf numFmtId="0" fontId="2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3" fillId="0" borderId="16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22" fillId="0" borderId="11" xfId="0" applyNumberFormat="1" applyFont="1" applyFill="1" applyBorder="1" applyAlignment="1">
      <alignment/>
    </xf>
    <xf numFmtId="0" fontId="28" fillId="0" borderId="11" xfId="0" applyFont="1" applyBorder="1" applyAlignment="1">
      <alignment/>
    </xf>
    <xf numFmtId="0" fontId="28" fillId="0" borderId="11" xfId="0" applyFont="1" applyFill="1" applyBorder="1" applyAlignment="1">
      <alignment/>
    </xf>
    <xf numFmtId="164" fontId="29" fillId="0" borderId="11" xfId="0" applyNumberFormat="1" applyFont="1" applyBorder="1" applyAlignment="1">
      <alignment/>
    </xf>
    <xf numFmtId="1" fontId="30" fillId="0" borderId="11" xfId="0" applyNumberFormat="1" applyFont="1" applyBorder="1" applyAlignment="1">
      <alignment/>
    </xf>
    <xf numFmtId="1" fontId="29" fillId="0" borderId="11" xfId="0" applyNumberFormat="1" applyFont="1" applyFill="1" applyBorder="1" applyAlignment="1">
      <alignment/>
    </xf>
    <xf numFmtId="1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/>
    </xf>
    <xf numFmtId="2" fontId="30" fillId="0" borderId="11" xfId="0" applyNumberFormat="1" applyFont="1" applyBorder="1" applyAlignment="1">
      <alignment/>
    </xf>
    <xf numFmtId="2" fontId="29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48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9.75390625" style="0" customWidth="1"/>
    <col min="4" max="4" width="8.125" style="0" customWidth="1"/>
    <col min="5" max="5" width="7.875" style="0" customWidth="1"/>
    <col min="6" max="6" width="8.00390625" style="0" customWidth="1"/>
    <col min="7" max="7" width="7.625" style="0" customWidth="1"/>
    <col min="8" max="8" width="10.25390625" style="0" customWidth="1"/>
    <col min="9" max="9" width="5.75390625" style="0" customWidth="1"/>
    <col min="10" max="10" width="10.25390625" style="0" customWidth="1"/>
    <col min="11" max="11" width="6.125" style="0" customWidth="1"/>
    <col min="12" max="12" width="10.25390625" style="0" customWidth="1"/>
    <col min="13" max="13" width="12.625" style="0" customWidth="1"/>
    <col min="14" max="14" width="11.125" style="0" customWidth="1"/>
    <col min="15" max="16" width="12.625" style="0" customWidth="1"/>
    <col min="17" max="17" width="9.625" style="0" bestFit="1" customWidth="1"/>
    <col min="19" max="19" width="10.125" style="0" bestFit="1" customWidth="1"/>
  </cols>
  <sheetData>
    <row r="1" spans="1:16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</row>
    <row r="2" spans="1:16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  <c r="O2" s="1"/>
      <c r="P2" s="1"/>
    </row>
    <row r="3" spans="1:16" ht="12.75">
      <c r="A3" s="33" t="s">
        <v>45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"/>
      <c r="O3" s="1"/>
      <c r="P3" s="1"/>
    </row>
    <row r="4" spans="1:12" ht="12.75">
      <c r="A4" s="35"/>
      <c r="B4" s="35"/>
      <c r="C4" s="35"/>
      <c r="H4">
        <v>12</v>
      </c>
      <c r="J4">
        <v>19</v>
      </c>
      <c r="L4">
        <v>17</v>
      </c>
    </row>
    <row r="5" spans="1:16" ht="12.75" customHeight="1">
      <c r="A5" s="38"/>
      <c r="B5" s="40" t="s">
        <v>2</v>
      </c>
      <c r="C5" s="42" t="s">
        <v>3</v>
      </c>
      <c r="D5" s="31" t="s">
        <v>46</v>
      </c>
      <c r="E5" s="36"/>
      <c r="F5" s="36"/>
      <c r="G5" s="36"/>
      <c r="H5" s="37"/>
      <c r="I5" s="31" t="s">
        <v>47</v>
      </c>
      <c r="J5" s="32"/>
      <c r="K5" s="36" t="s">
        <v>48</v>
      </c>
      <c r="L5" s="37"/>
      <c r="M5" s="34" t="s">
        <v>49</v>
      </c>
      <c r="N5" s="30" t="s">
        <v>4</v>
      </c>
      <c r="O5" s="2"/>
      <c r="P5" s="2"/>
    </row>
    <row r="6" spans="1:16" ht="25.5">
      <c r="A6" s="39"/>
      <c r="B6" s="41"/>
      <c r="C6" s="43"/>
      <c r="D6" s="3" t="s">
        <v>5</v>
      </c>
      <c r="E6" s="4" t="s">
        <v>6</v>
      </c>
      <c r="F6" s="5" t="s">
        <v>7</v>
      </c>
      <c r="G6" s="4" t="s">
        <v>8</v>
      </c>
      <c r="H6" s="4" t="s">
        <v>9</v>
      </c>
      <c r="I6" s="6" t="s">
        <v>8</v>
      </c>
      <c r="J6" s="6" t="s">
        <v>9</v>
      </c>
      <c r="K6" s="6" t="s">
        <v>8</v>
      </c>
      <c r="L6" s="6" t="s">
        <v>9</v>
      </c>
      <c r="M6" s="34"/>
      <c r="N6" s="30"/>
      <c r="O6" s="2"/>
      <c r="P6" s="2"/>
    </row>
    <row r="7" spans="1:19" ht="15">
      <c r="A7" s="7">
        <v>1</v>
      </c>
      <c r="B7" s="8" t="s">
        <v>10</v>
      </c>
      <c r="C7" s="9">
        <v>45</v>
      </c>
      <c r="D7" s="10">
        <f aca="true" t="shared" si="0" ref="D7:D22">E7+F7</f>
        <v>82</v>
      </c>
      <c r="E7" s="11">
        <v>75</v>
      </c>
      <c r="F7" s="12">
        <v>7</v>
      </c>
      <c r="G7" s="13">
        <v>14</v>
      </c>
      <c r="H7" s="14">
        <f>(C7*E7*G7)+(C7*F7*12)</f>
        <v>51030</v>
      </c>
      <c r="I7" s="15">
        <v>23</v>
      </c>
      <c r="J7" s="14">
        <f>(C7*E7*I7)+(C7*F7*19)</f>
        <v>83610</v>
      </c>
      <c r="K7" s="15">
        <v>20</v>
      </c>
      <c r="L7" s="14">
        <f>(C7*E7*K7)+(C7*F7*17)</f>
        <v>72855</v>
      </c>
      <c r="M7" s="14">
        <f aca="true" t="shared" si="1" ref="M7:M39">H7+J7+L7</f>
        <v>207495</v>
      </c>
      <c r="N7" s="16">
        <f>M7</f>
        <v>207495</v>
      </c>
      <c r="O7" s="17"/>
      <c r="P7" s="17"/>
      <c r="Q7" s="18"/>
      <c r="S7" s="18"/>
    </row>
    <row r="8" spans="1:19" ht="15">
      <c r="A8" s="7">
        <v>2</v>
      </c>
      <c r="B8" s="8" t="s">
        <v>11</v>
      </c>
      <c r="C8" s="9">
        <v>45</v>
      </c>
      <c r="D8" s="10">
        <f t="shared" si="0"/>
        <v>79</v>
      </c>
      <c r="E8" s="11">
        <v>62</v>
      </c>
      <c r="F8" s="12">
        <v>17</v>
      </c>
      <c r="G8" s="13">
        <v>14</v>
      </c>
      <c r="H8" s="14">
        <f>(C8*E8*G8)+(C8*F8*12)</f>
        <v>48240</v>
      </c>
      <c r="I8" s="15">
        <v>23</v>
      </c>
      <c r="J8" s="14">
        <f>(C8*E8*I8)+(C8*F8*19)</f>
        <v>78705</v>
      </c>
      <c r="K8" s="15">
        <v>20</v>
      </c>
      <c r="L8" s="14">
        <f>(C8*E8*K8)+(C8*F8*17)</f>
        <v>68805</v>
      </c>
      <c r="M8" s="14">
        <f t="shared" si="1"/>
        <v>195750</v>
      </c>
      <c r="N8" s="16">
        <f>M8+M9+M10</f>
        <v>355455</v>
      </c>
      <c r="O8" s="17"/>
      <c r="P8" s="17"/>
      <c r="Q8" s="18"/>
      <c r="S8" s="18"/>
    </row>
    <row r="9" spans="1:17" ht="15">
      <c r="A9" s="8"/>
      <c r="B9" s="19" t="s">
        <v>12</v>
      </c>
      <c r="C9" s="9">
        <v>45</v>
      </c>
      <c r="D9" s="10">
        <f t="shared" si="0"/>
        <v>18</v>
      </c>
      <c r="E9" s="11">
        <v>13</v>
      </c>
      <c r="F9" s="12">
        <v>5</v>
      </c>
      <c r="G9" s="13">
        <v>14</v>
      </c>
      <c r="H9" s="14">
        <f>(C9*E9*G9)+(C9*F9*12)</f>
        <v>10890</v>
      </c>
      <c r="I9" s="15">
        <v>23</v>
      </c>
      <c r="J9" s="14">
        <f>(C9*E9*I9)+(C9*F9*19)</f>
        <v>17730</v>
      </c>
      <c r="K9" s="15">
        <v>20</v>
      </c>
      <c r="L9" s="14">
        <f>(C9*E9*K9)+(C9*F9*17)</f>
        <v>15525</v>
      </c>
      <c r="M9" s="14">
        <f t="shared" si="1"/>
        <v>44145</v>
      </c>
      <c r="N9" s="16"/>
      <c r="O9" s="17"/>
      <c r="P9" s="17"/>
      <c r="Q9" s="18"/>
    </row>
    <row r="10" spans="1:17" ht="15">
      <c r="A10" s="7"/>
      <c r="B10" s="19" t="s">
        <v>13</v>
      </c>
      <c r="C10" s="9">
        <v>45</v>
      </c>
      <c r="D10" s="10">
        <f t="shared" si="0"/>
        <v>46</v>
      </c>
      <c r="E10" s="11">
        <v>40</v>
      </c>
      <c r="F10" s="12">
        <v>6</v>
      </c>
      <c r="G10" s="13">
        <v>14</v>
      </c>
      <c r="H10" s="14">
        <f>(C10*E10*G10)+(C10*F10*12)</f>
        <v>28440</v>
      </c>
      <c r="I10" s="15">
        <v>23</v>
      </c>
      <c r="J10" s="14">
        <f>(C10*E10*I10)+(C10*F10*19)</f>
        <v>46530</v>
      </c>
      <c r="K10" s="15">
        <v>20</v>
      </c>
      <c r="L10" s="14">
        <f>(C10*E10*K10)+(C10*F10*17)</f>
        <v>40590</v>
      </c>
      <c r="M10" s="14">
        <f t="shared" si="1"/>
        <v>115560</v>
      </c>
      <c r="N10" s="16"/>
      <c r="O10" s="17"/>
      <c r="P10" s="17"/>
      <c r="Q10" s="18"/>
    </row>
    <row r="11" spans="1:19" ht="15">
      <c r="A11" s="7">
        <v>3</v>
      </c>
      <c r="B11" s="8" t="s">
        <v>14</v>
      </c>
      <c r="C11" s="9">
        <v>45</v>
      </c>
      <c r="D11" s="10">
        <f t="shared" si="0"/>
        <v>94</v>
      </c>
      <c r="E11" s="11">
        <v>84</v>
      </c>
      <c r="F11" s="12">
        <v>10</v>
      </c>
      <c r="G11" s="13">
        <v>14</v>
      </c>
      <c r="H11" s="14">
        <f>(C11*E11*G11)+(C11*F11*12)</f>
        <v>58320</v>
      </c>
      <c r="I11" s="15">
        <v>23</v>
      </c>
      <c r="J11" s="14">
        <f>(C11*E11*I11)+(C11*F11*19)</f>
        <v>95490</v>
      </c>
      <c r="K11" s="15">
        <v>20</v>
      </c>
      <c r="L11" s="14">
        <f>(C11*E11*K11)+(C11*F11*17)</f>
        <v>83250</v>
      </c>
      <c r="M11" s="14">
        <f t="shared" si="1"/>
        <v>237060</v>
      </c>
      <c r="N11" s="16">
        <f>M11</f>
        <v>237060</v>
      </c>
      <c r="O11" s="17"/>
      <c r="P11" s="17"/>
      <c r="Q11" s="18"/>
      <c r="S11" s="18"/>
    </row>
    <row r="12" spans="1:24" ht="15">
      <c r="A12" s="7">
        <v>4</v>
      </c>
      <c r="B12" s="8" t="s">
        <v>15</v>
      </c>
      <c r="C12" s="44">
        <v>45</v>
      </c>
      <c r="D12" s="10">
        <f t="shared" si="0"/>
        <v>172</v>
      </c>
      <c r="E12" s="45">
        <v>94</v>
      </c>
      <c r="F12" s="46">
        <v>78</v>
      </c>
      <c r="G12" s="47">
        <v>20</v>
      </c>
      <c r="H12" s="14">
        <f>(C12*E12*G12)+(C12*F12*17)</f>
        <v>144270</v>
      </c>
      <c r="I12" s="46">
        <v>18</v>
      </c>
      <c r="J12" s="14">
        <f>(C12*E12*I12)+(C12*F12*15)</f>
        <v>128790</v>
      </c>
      <c r="K12" s="46">
        <v>26</v>
      </c>
      <c r="L12" s="14">
        <f>(C12*E12*K12)+(C12*F12*22)</f>
        <v>187200</v>
      </c>
      <c r="M12" s="14">
        <f t="shared" si="1"/>
        <v>460260</v>
      </c>
      <c r="N12" s="16">
        <f>M12</f>
        <v>460260</v>
      </c>
      <c r="O12" s="17"/>
      <c r="P12" s="17"/>
      <c r="Q12" s="18"/>
      <c r="R12" s="21"/>
      <c r="S12" s="22"/>
      <c r="T12" s="21"/>
      <c r="U12" s="21"/>
      <c r="V12" s="21"/>
      <c r="W12" s="21"/>
      <c r="X12" s="21"/>
    </row>
    <row r="13" spans="1:19" ht="15">
      <c r="A13" s="7">
        <v>5</v>
      </c>
      <c r="B13" s="8" t="s">
        <v>16</v>
      </c>
      <c r="C13" s="44">
        <v>45</v>
      </c>
      <c r="D13" s="10">
        <f t="shared" si="0"/>
        <v>205</v>
      </c>
      <c r="E13" s="45">
        <v>101</v>
      </c>
      <c r="F13" s="45">
        <v>104</v>
      </c>
      <c r="G13" s="47">
        <v>20</v>
      </c>
      <c r="H13" s="14">
        <f>(C13*E13*G13)+(C13*F13*17)</f>
        <v>170460</v>
      </c>
      <c r="I13" s="46">
        <v>18</v>
      </c>
      <c r="J13" s="14">
        <f>(C13*E13*I13)+(C13*F13*15)</f>
        <v>152010</v>
      </c>
      <c r="K13" s="46">
        <v>26</v>
      </c>
      <c r="L13" s="14">
        <f>(C13*E13*K13)+(C13*F13*22)</f>
        <v>221130</v>
      </c>
      <c r="M13" s="14">
        <f t="shared" si="1"/>
        <v>543600</v>
      </c>
      <c r="N13" s="16">
        <f>M13+M14+M15</f>
        <v>616770</v>
      </c>
      <c r="O13" s="17"/>
      <c r="P13" s="17"/>
      <c r="Q13" s="18"/>
      <c r="S13" s="18"/>
    </row>
    <row r="14" spans="1:19" ht="15">
      <c r="A14" s="7"/>
      <c r="B14" s="19" t="s">
        <v>17</v>
      </c>
      <c r="C14" s="44">
        <v>45</v>
      </c>
      <c r="D14" s="48">
        <f t="shared" si="0"/>
        <v>6</v>
      </c>
      <c r="E14" s="45"/>
      <c r="F14" s="45">
        <v>6</v>
      </c>
      <c r="G14" s="47">
        <v>20</v>
      </c>
      <c r="H14" s="14">
        <f>(C14*E14*G14)+(C14*F14*17)</f>
        <v>4590</v>
      </c>
      <c r="I14" s="46">
        <v>18</v>
      </c>
      <c r="J14" s="14">
        <f>(C14*E14*I14)+(C14*F14*15)</f>
        <v>4050</v>
      </c>
      <c r="K14" s="46">
        <v>26</v>
      </c>
      <c r="L14" s="14">
        <f>(C14*E14*K14)+(C14*F14*22)</f>
        <v>5940</v>
      </c>
      <c r="M14" s="14">
        <f t="shared" si="1"/>
        <v>14580</v>
      </c>
      <c r="N14" s="16"/>
      <c r="O14" s="17"/>
      <c r="P14" s="17"/>
      <c r="Q14" s="18"/>
      <c r="S14" s="18"/>
    </row>
    <row r="15" spans="1:19" ht="15">
      <c r="A15" s="7"/>
      <c r="B15" s="19" t="s">
        <v>18</v>
      </c>
      <c r="C15" s="9">
        <v>45</v>
      </c>
      <c r="D15" s="10">
        <f t="shared" si="0"/>
        <v>23</v>
      </c>
      <c r="E15" s="11">
        <v>22</v>
      </c>
      <c r="F15" s="12">
        <v>1</v>
      </c>
      <c r="G15" s="13">
        <v>14</v>
      </c>
      <c r="H15" s="14">
        <f aca="true" t="shared" si="2" ref="H15:H39">(C15*E15*G15)+(C15*F15*12)</f>
        <v>14400</v>
      </c>
      <c r="I15" s="15">
        <v>23</v>
      </c>
      <c r="J15" s="14">
        <f aca="true" t="shared" si="3" ref="J15:J39">(C15*E15*I15)+(C15*F15*19)</f>
        <v>23625</v>
      </c>
      <c r="K15" s="15">
        <v>20</v>
      </c>
      <c r="L15" s="14">
        <f aca="true" t="shared" si="4" ref="L15:L39">(C15*E15*K15)+(C15*F15*17)</f>
        <v>20565</v>
      </c>
      <c r="M15" s="14">
        <f t="shared" si="1"/>
        <v>58590</v>
      </c>
      <c r="N15" s="16"/>
      <c r="O15" s="17"/>
      <c r="P15" s="17"/>
      <c r="Q15" s="18"/>
      <c r="S15" s="18"/>
    </row>
    <row r="16" spans="1:19" ht="15">
      <c r="A16" s="7">
        <v>6</v>
      </c>
      <c r="B16" s="8" t="s">
        <v>19</v>
      </c>
      <c r="C16" s="9">
        <v>45</v>
      </c>
      <c r="D16" s="10">
        <f t="shared" si="0"/>
        <v>73</v>
      </c>
      <c r="E16" s="11">
        <v>70</v>
      </c>
      <c r="F16" s="12">
        <v>3</v>
      </c>
      <c r="G16" s="13">
        <v>14</v>
      </c>
      <c r="H16" s="14">
        <f t="shared" si="2"/>
        <v>45720</v>
      </c>
      <c r="I16" s="15">
        <v>23</v>
      </c>
      <c r="J16" s="14">
        <f t="shared" si="3"/>
        <v>75015</v>
      </c>
      <c r="K16" s="15">
        <v>20</v>
      </c>
      <c r="L16" s="14">
        <f t="shared" si="4"/>
        <v>65295</v>
      </c>
      <c r="M16" s="14">
        <f t="shared" si="1"/>
        <v>186030</v>
      </c>
      <c r="N16" s="16">
        <f>M16+M17+M18</f>
        <v>358020</v>
      </c>
      <c r="O16" s="17"/>
      <c r="P16" s="17"/>
      <c r="Q16" s="18"/>
      <c r="S16" s="18"/>
    </row>
    <row r="17" spans="1:19" ht="15">
      <c r="A17" s="7"/>
      <c r="B17" s="19" t="s">
        <v>20</v>
      </c>
      <c r="C17" s="9">
        <v>45</v>
      </c>
      <c r="D17" s="10">
        <f t="shared" si="0"/>
        <v>46</v>
      </c>
      <c r="E17" s="11">
        <v>44</v>
      </c>
      <c r="F17" s="12">
        <v>2</v>
      </c>
      <c r="G17" s="13">
        <v>14</v>
      </c>
      <c r="H17" s="14">
        <f t="shared" si="2"/>
        <v>28800</v>
      </c>
      <c r="I17" s="15">
        <v>23</v>
      </c>
      <c r="J17" s="14">
        <f t="shared" si="3"/>
        <v>47250</v>
      </c>
      <c r="K17" s="15">
        <v>20</v>
      </c>
      <c r="L17" s="14">
        <f t="shared" si="4"/>
        <v>41130</v>
      </c>
      <c r="M17" s="14">
        <f t="shared" si="1"/>
        <v>117180</v>
      </c>
      <c r="N17" s="16"/>
      <c r="O17" s="17"/>
      <c r="P17" s="17"/>
      <c r="Q17" s="18"/>
      <c r="S17" s="18"/>
    </row>
    <row r="18" spans="1:19" ht="15">
      <c r="A18" s="7"/>
      <c r="B18" s="19" t="s">
        <v>21</v>
      </c>
      <c r="C18" s="9">
        <v>45</v>
      </c>
      <c r="D18" s="10">
        <f t="shared" si="0"/>
        <v>22</v>
      </c>
      <c r="E18" s="11">
        <v>18</v>
      </c>
      <c r="F18" s="12">
        <v>4</v>
      </c>
      <c r="G18" s="13">
        <v>14</v>
      </c>
      <c r="H18" s="14">
        <f t="shared" si="2"/>
        <v>13500</v>
      </c>
      <c r="I18" s="15">
        <v>23</v>
      </c>
      <c r="J18" s="14">
        <f t="shared" si="3"/>
        <v>22050</v>
      </c>
      <c r="K18" s="15">
        <v>20</v>
      </c>
      <c r="L18" s="14">
        <f t="shared" si="4"/>
        <v>19260</v>
      </c>
      <c r="M18" s="14">
        <f t="shared" si="1"/>
        <v>54810</v>
      </c>
      <c r="N18" s="16"/>
      <c r="O18" s="17"/>
      <c r="P18" s="17"/>
      <c r="Q18" s="18"/>
      <c r="S18" s="18"/>
    </row>
    <row r="19" spans="1:19" ht="15">
      <c r="A19" s="7">
        <v>7</v>
      </c>
      <c r="B19" s="8" t="s">
        <v>22</v>
      </c>
      <c r="C19" s="9">
        <v>45</v>
      </c>
      <c r="D19" s="10">
        <f t="shared" si="0"/>
        <v>100</v>
      </c>
      <c r="E19" s="11">
        <v>87</v>
      </c>
      <c r="F19" s="12">
        <v>13</v>
      </c>
      <c r="G19" s="13">
        <v>14</v>
      </c>
      <c r="H19" s="14">
        <f t="shared" si="2"/>
        <v>61830</v>
      </c>
      <c r="I19" s="15">
        <v>23</v>
      </c>
      <c r="J19" s="14">
        <f t="shared" si="3"/>
        <v>101160</v>
      </c>
      <c r="K19" s="15">
        <v>20</v>
      </c>
      <c r="L19" s="14">
        <f t="shared" si="4"/>
        <v>88245</v>
      </c>
      <c r="M19" s="14">
        <f t="shared" si="1"/>
        <v>251235</v>
      </c>
      <c r="N19" s="16">
        <f>M19</f>
        <v>251235</v>
      </c>
      <c r="O19" s="17"/>
      <c r="P19" s="17"/>
      <c r="Q19" s="18"/>
      <c r="S19" s="18"/>
    </row>
    <row r="20" spans="1:19" ht="15">
      <c r="A20" s="49">
        <v>8</v>
      </c>
      <c r="B20" s="50" t="s">
        <v>23</v>
      </c>
      <c r="C20" s="51">
        <v>45</v>
      </c>
      <c r="D20" s="52">
        <f t="shared" si="0"/>
        <v>50</v>
      </c>
      <c r="E20" s="53">
        <v>44</v>
      </c>
      <c r="F20" s="54">
        <v>6</v>
      </c>
      <c r="G20" s="55">
        <v>14</v>
      </c>
      <c r="H20" s="56">
        <f t="shared" si="2"/>
        <v>30960</v>
      </c>
      <c r="I20" s="54">
        <v>23</v>
      </c>
      <c r="J20" s="56">
        <f t="shared" si="3"/>
        <v>50670</v>
      </c>
      <c r="K20" s="54">
        <v>20</v>
      </c>
      <c r="L20" s="56">
        <f t="shared" si="4"/>
        <v>44190</v>
      </c>
      <c r="M20" s="56">
        <f t="shared" si="1"/>
        <v>125820</v>
      </c>
      <c r="N20" s="57">
        <f>M20</f>
        <v>125820</v>
      </c>
      <c r="O20" s="17"/>
      <c r="P20" s="17"/>
      <c r="Q20" s="18"/>
      <c r="S20" s="18"/>
    </row>
    <row r="21" spans="1:19" ht="15">
      <c r="A21" s="7">
        <v>9</v>
      </c>
      <c r="B21" s="8" t="s">
        <v>24</v>
      </c>
      <c r="C21" s="9">
        <v>45</v>
      </c>
      <c r="D21" s="10">
        <f t="shared" si="0"/>
        <v>86</v>
      </c>
      <c r="E21" s="11">
        <v>77</v>
      </c>
      <c r="F21" s="12">
        <v>9</v>
      </c>
      <c r="G21" s="13">
        <v>14</v>
      </c>
      <c r="H21" s="14">
        <f t="shared" si="2"/>
        <v>53370</v>
      </c>
      <c r="I21" s="15">
        <v>23</v>
      </c>
      <c r="J21" s="14">
        <f t="shared" si="3"/>
        <v>87390</v>
      </c>
      <c r="K21" s="15">
        <v>20</v>
      </c>
      <c r="L21" s="14">
        <f t="shared" si="4"/>
        <v>76185</v>
      </c>
      <c r="M21" s="14">
        <f t="shared" si="1"/>
        <v>216945</v>
      </c>
      <c r="N21" s="16">
        <f>M21</f>
        <v>216945</v>
      </c>
      <c r="O21" s="17"/>
      <c r="P21" s="17"/>
      <c r="Q21" s="18"/>
      <c r="S21" s="18"/>
    </row>
    <row r="22" spans="1:19" ht="15">
      <c r="A22" s="7">
        <v>10</v>
      </c>
      <c r="B22" s="8" t="s">
        <v>25</v>
      </c>
      <c r="C22" s="9">
        <v>45</v>
      </c>
      <c r="D22" s="10">
        <f t="shared" si="0"/>
        <v>83</v>
      </c>
      <c r="E22" s="11">
        <v>74</v>
      </c>
      <c r="F22" s="12">
        <v>9</v>
      </c>
      <c r="G22" s="13">
        <v>14</v>
      </c>
      <c r="H22" s="14">
        <f t="shared" si="2"/>
        <v>51480</v>
      </c>
      <c r="I22" s="15">
        <v>23</v>
      </c>
      <c r="J22" s="14">
        <f t="shared" si="3"/>
        <v>84285</v>
      </c>
      <c r="K22" s="15">
        <v>20</v>
      </c>
      <c r="L22" s="14">
        <f t="shared" si="4"/>
        <v>73485</v>
      </c>
      <c r="M22" s="14">
        <f t="shared" si="1"/>
        <v>209250</v>
      </c>
      <c r="N22" s="16">
        <f>M22+M23</f>
        <v>209250</v>
      </c>
      <c r="O22" s="17"/>
      <c r="P22" s="17"/>
      <c r="Q22" s="18"/>
      <c r="S22" s="18"/>
    </row>
    <row r="23" spans="1:19" ht="15">
      <c r="A23" s="7"/>
      <c r="B23" s="19" t="s">
        <v>26</v>
      </c>
      <c r="C23" s="9">
        <v>45</v>
      </c>
      <c r="D23" s="10"/>
      <c r="E23" s="11"/>
      <c r="F23" s="12"/>
      <c r="G23" s="13"/>
      <c r="H23" s="14">
        <f t="shared" si="2"/>
        <v>0</v>
      </c>
      <c r="I23" s="15"/>
      <c r="J23" s="14"/>
      <c r="K23" s="15"/>
      <c r="L23" s="14">
        <f t="shared" si="4"/>
        <v>0</v>
      </c>
      <c r="M23" s="14">
        <f t="shared" si="1"/>
        <v>0</v>
      </c>
      <c r="N23" s="16"/>
      <c r="O23" s="17"/>
      <c r="P23" s="17"/>
      <c r="Q23" s="18"/>
      <c r="S23" s="18"/>
    </row>
    <row r="24" spans="1:19" ht="15">
      <c r="A24" s="7">
        <v>11</v>
      </c>
      <c r="B24" s="8" t="s">
        <v>27</v>
      </c>
      <c r="C24" s="9">
        <v>45</v>
      </c>
      <c r="D24" s="10">
        <f aca="true" t="shared" si="5" ref="D24:D39">E24+F24</f>
        <v>72</v>
      </c>
      <c r="E24" s="11">
        <v>64</v>
      </c>
      <c r="F24" s="12">
        <v>8</v>
      </c>
      <c r="G24" s="13">
        <v>14</v>
      </c>
      <c r="H24" s="14">
        <f t="shared" si="2"/>
        <v>44640</v>
      </c>
      <c r="I24" s="15">
        <v>23</v>
      </c>
      <c r="J24" s="14">
        <f t="shared" si="3"/>
        <v>73080</v>
      </c>
      <c r="K24" s="15">
        <v>20</v>
      </c>
      <c r="L24" s="14">
        <f t="shared" si="4"/>
        <v>63720</v>
      </c>
      <c r="M24" s="14">
        <f t="shared" si="1"/>
        <v>181440</v>
      </c>
      <c r="N24" s="16">
        <f>M24</f>
        <v>181440</v>
      </c>
      <c r="O24" s="17"/>
      <c r="P24" s="17"/>
      <c r="Q24" s="18"/>
      <c r="S24" s="18"/>
    </row>
    <row r="25" spans="1:19" ht="15">
      <c r="A25" s="7">
        <v>12</v>
      </c>
      <c r="B25" s="8" t="s">
        <v>28</v>
      </c>
      <c r="C25" s="9">
        <v>45</v>
      </c>
      <c r="D25" s="10">
        <f t="shared" si="5"/>
        <v>60</v>
      </c>
      <c r="E25" s="11">
        <v>56</v>
      </c>
      <c r="F25" s="12">
        <v>4</v>
      </c>
      <c r="G25" s="13">
        <v>14</v>
      </c>
      <c r="H25" s="14">
        <f t="shared" si="2"/>
        <v>37440</v>
      </c>
      <c r="I25" s="15">
        <v>23</v>
      </c>
      <c r="J25" s="14">
        <f t="shared" si="3"/>
        <v>61380</v>
      </c>
      <c r="K25" s="15">
        <v>20</v>
      </c>
      <c r="L25" s="14">
        <f t="shared" si="4"/>
        <v>53460</v>
      </c>
      <c r="M25" s="14">
        <f t="shared" si="1"/>
        <v>152280</v>
      </c>
      <c r="N25" s="16">
        <f>M25</f>
        <v>152280</v>
      </c>
      <c r="O25" s="17"/>
      <c r="P25" s="17"/>
      <c r="Q25" s="18"/>
      <c r="S25" s="18"/>
    </row>
    <row r="26" spans="1:19" ht="15">
      <c r="A26" s="7">
        <v>13</v>
      </c>
      <c r="B26" s="8" t="s">
        <v>29</v>
      </c>
      <c r="C26" s="9">
        <v>45</v>
      </c>
      <c r="D26" s="10">
        <f t="shared" si="5"/>
        <v>45</v>
      </c>
      <c r="E26" s="11">
        <v>38</v>
      </c>
      <c r="F26" s="12">
        <v>7</v>
      </c>
      <c r="G26" s="13">
        <v>14</v>
      </c>
      <c r="H26" s="14">
        <f t="shared" si="2"/>
        <v>27720</v>
      </c>
      <c r="I26" s="15">
        <v>23</v>
      </c>
      <c r="J26" s="14">
        <f t="shared" si="3"/>
        <v>45315</v>
      </c>
      <c r="K26" s="15">
        <v>20</v>
      </c>
      <c r="L26" s="14">
        <f t="shared" si="4"/>
        <v>39555</v>
      </c>
      <c r="M26" s="14">
        <f t="shared" si="1"/>
        <v>112590</v>
      </c>
      <c r="N26" s="16">
        <f>M26+M27</f>
        <v>160515</v>
      </c>
      <c r="O26" s="17"/>
      <c r="P26" s="17"/>
      <c r="Q26" s="18"/>
      <c r="S26" s="18"/>
    </row>
    <row r="27" spans="1:19" ht="15">
      <c r="A27" s="8"/>
      <c r="B27" s="19" t="s">
        <v>30</v>
      </c>
      <c r="C27" s="9">
        <v>45</v>
      </c>
      <c r="D27" s="10">
        <f t="shared" si="5"/>
        <v>19</v>
      </c>
      <c r="E27" s="11">
        <v>17</v>
      </c>
      <c r="F27" s="12">
        <v>2</v>
      </c>
      <c r="G27" s="13">
        <v>14</v>
      </c>
      <c r="H27" s="14">
        <f t="shared" si="2"/>
        <v>11790</v>
      </c>
      <c r="I27" s="15">
        <v>23</v>
      </c>
      <c r="J27" s="14">
        <f t="shared" si="3"/>
        <v>19305</v>
      </c>
      <c r="K27" s="15">
        <v>20</v>
      </c>
      <c r="L27" s="14">
        <f t="shared" si="4"/>
        <v>16830</v>
      </c>
      <c r="M27" s="14">
        <f t="shared" si="1"/>
        <v>47925</v>
      </c>
      <c r="N27" s="16"/>
      <c r="O27" s="17"/>
      <c r="P27" s="17"/>
      <c r="Q27" s="18"/>
      <c r="S27" s="18"/>
    </row>
    <row r="28" spans="1:19" ht="15">
      <c r="A28" s="8">
        <v>14</v>
      </c>
      <c r="B28" s="8" t="s">
        <v>31</v>
      </c>
      <c r="C28" s="9">
        <v>45</v>
      </c>
      <c r="D28" s="10">
        <f t="shared" si="5"/>
        <v>30</v>
      </c>
      <c r="E28" s="11">
        <v>26</v>
      </c>
      <c r="F28" s="12">
        <v>4</v>
      </c>
      <c r="G28" s="13">
        <v>14</v>
      </c>
      <c r="H28" s="14">
        <f t="shared" si="2"/>
        <v>18540</v>
      </c>
      <c r="I28" s="15">
        <v>23</v>
      </c>
      <c r="J28" s="14">
        <f t="shared" si="3"/>
        <v>30330</v>
      </c>
      <c r="K28" s="15">
        <v>20</v>
      </c>
      <c r="L28" s="14">
        <f t="shared" si="4"/>
        <v>26460</v>
      </c>
      <c r="M28" s="14">
        <f t="shared" si="1"/>
        <v>75330</v>
      </c>
      <c r="N28" s="16">
        <f>M28</f>
        <v>75330</v>
      </c>
      <c r="O28" s="17"/>
      <c r="P28" s="17"/>
      <c r="Q28" s="18"/>
      <c r="S28" s="18"/>
    </row>
    <row r="29" spans="1:19" ht="15">
      <c r="A29" s="8">
        <v>15</v>
      </c>
      <c r="B29" s="8" t="s">
        <v>32</v>
      </c>
      <c r="C29" s="9">
        <v>45</v>
      </c>
      <c r="D29" s="10">
        <f t="shared" si="5"/>
        <v>75</v>
      </c>
      <c r="E29" s="11">
        <v>67</v>
      </c>
      <c r="F29" s="15">
        <v>8</v>
      </c>
      <c r="G29" s="13">
        <v>14</v>
      </c>
      <c r="H29" s="14">
        <f t="shared" si="2"/>
        <v>46530</v>
      </c>
      <c r="I29" s="15">
        <v>23</v>
      </c>
      <c r="J29" s="14">
        <f t="shared" si="3"/>
        <v>76185</v>
      </c>
      <c r="K29" s="15">
        <v>20</v>
      </c>
      <c r="L29" s="14">
        <f t="shared" si="4"/>
        <v>66420</v>
      </c>
      <c r="M29" s="14">
        <f t="shared" si="1"/>
        <v>189135</v>
      </c>
      <c r="N29" s="16">
        <f>M29+M30</f>
        <v>260145</v>
      </c>
      <c r="O29" s="17"/>
      <c r="P29" s="17"/>
      <c r="Q29" s="18"/>
      <c r="S29" s="18"/>
    </row>
    <row r="30" spans="1:19" ht="15">
      <c r="A30" s="8"/>
      <c r="B30" s="19" t="s">
        <v>33</v>
      </c>
      <c r="C30" s="9">
        <v>45</v>
      </c>
      <c r="D30" s="10">
        <f t="shared" si="5"/>
        <v>28</v>
      </c>
      <c r="E30" s="11">
        <v>26</v>
      </c>
      <c r="F30" s="12">
        <v>2</v>
      </c>
      <c r="G30" s="13">
        <v>14</v>
      </c>
      <c r="H30" s="14">
        <f t="shared" si="2"/>
        <v>17460</v>
      </c>
      <c r="I30" s="15">
        <v>23</v>
      </c>
      <c r="J30" s="14">
        <f t="shared" si="3"/>
        <v>28620</v>
      </c>
      <c r="K30" s="15">
        <v>20</v>
      </c>
      <c r="L30" s="14">
        <f t="shared" si="4"/>
        <v>24930</v>
      </c>
      <c r="M30" s="14">
        <f t="shared" si="1"/>
        <v>71010</v>
      </c>
      <c r="N30" s="16"/>
      <c r="O30" s="17"/>
      <c r="P30" s="17"/>
      <c r="Q30" s="18"/>
      <c r="S30" s="18"/>
    </row>
    <row r="31" spans="1:19" ht="15">
      <c r="A31" s="7">
        <v>16</v>
      </c>
      <c r="B31" s="8" t="s">
        <v>34</v>
      </c>
      <c r="C31" s="9">
        <v>45</v>
      </c>
      <c r="D31" s="10">
        <f t="shared" si="5"/>
        <v>100</v>
      </c>
      <c r="E31" s="11">
        <v>88</v>
      </c>
      <c r="F31" s="12">
        <v>12</v>
      </c>
      <c r="G31" s="13">
        <v>14</v>
      </c>
      <c r="H31" s="14">
        <f t="shared" si="2"/>
        <v>61920</v>
      </c>
      <c r="I31" s="15">
        <v>23</v>
      </c>
      <c r="J31" s="14">
        <f t="shared" si="3"/>
        <v>101340</v>
      </c>
      <c r="K31" s="15">
        <v>20</v>
      </c>
      <c r="L31" s="14">
        <f t="shared" si="4"/>
        <v>88380</v>
      </c>
      <c r="M31" s="14">
        <f t="shared" si="1"/>
        <v>251640</v>
      </c>
      <c r="N31" s="16">
        <f>M31</f>
        <v>251640</v>
      </c>
      <c r="O31" s="17"/>
      <c r="P31" s="17"/>
      <c r="Q31" s="18"/>
      <c r="S31" s="18"/>
    </row>
    <row r="32" spans="1:19" ht="15">
      <c r="A32" s="7">
        <v>17</v>
      </c>
      <c r="B32" s="24" t="s">
        <v>35</v>
      </c>
      <c r="C32" s="9">
        <v>45</v>
      </c>
      <c r="D32" s="10">
        <f t="shared" si="5"/>
        <v>73</v>
      </c>
      <c r="E32" s="11">
        <v>60</v>
      </c>
      <c r="F32" s="12">
        <v>13</v>
      </c>
      <c r="G32" s="13">
        <v>14</v>
      </c>
      <c r="H32" s="14">
        <f t="shared" si="2"/>
        <v>44820</v>
      </c>
      <c r="I32" s="15">
        <v>23</v>
      </c>
      <c r="J32" s="14">
        <f t="shared" si="3"/>
        <v>73215</v>
      </c>
      <c r="K32" s="15">
        <v>20</v>
      </c>
      <c r="L32" s="14">
        <f t="shared" si="4"/>
        <v>63945</v>
      </c>
      <c r="M32" s="14">
        <f t="shared" si="1"/>
        <v>181980</v>
      </c>
      <c r="N32" s="16">
        <f>M32</f>
        <v>181980</v>
      </c>
      <c r="O32" s="17"/>
      <c r="P32" s="17"/>
      <c r="Q32" s="18"/>
      <c r="S32" s="18"/>
    </row>
    <row r="33" spans="1:19" ht="15">
      <c r="A33" s="7">
        <v>18</v>
      </c>
      <c r="B33" s="8" t="s">
        <v>36</v>
      </c>
      <c r="C33" s="9">
        <v>45</v>
      </c>
      <c r="D33" s="10">
        <f t="shared" si="5"/>
        <v>59</v>
      </c>
      <c r="E33" s="11">
        <v>54</v>
      </c>
      <c r="F33" s="12">
        <v>5</v>
      </c>
      <c r="G33" s="13">
        <v>14</v>
      </c>
      <c r="H33" s="14">
        <f t="shared" si="2"/>
        <v>36720</v>
      </c>
      <c r="I33" s="15">
        <v>23</v>
      </c>
      <c r="J33" s="14">
        <f t="shared" si="3"/>
        <v>60165</v>
      </c>
      <c r="K33" s="15">
        <v>20</v>
      </c>
      <c r="L33" s="14">
        <f t="shared" si="4"/>
        <v>52425</v>
      </c>
      <c r="M33" s="14">
        <f t="shared" si="1"/>
        <v>149310</v>
      </c>
      <c r="N33" s="16">
        <f>M33+M34</f>
        <v>232335</v>
      </c>
      <c r="O33" s="17"/>
      <c r="P33" s="17"/>
      <c r="Q33" s="18"/>
      <c r="S33" s="18"/>
    </row>
    <row r="34" spans="1:19" ht="15">
      <c r="A34" s="7"/>
      <c r="B34" s="19" t="s">
        <v>37</v>
      </c>
      <c r="C34" s="9">
        <v>45</v>
      </c>
      <c r="D34" s="10">
        <f t="shared" si="5"/>
        <v>33</v>
      </c>
      <c r="E34" s="11">
        <v>29</v>
      </c>
      <c r="F34" s="12">
        <v>4</v>
      </c>
      <c r="G34" s="13">
        <v>14</v>
      </c>
      <c r="H34" s="14">
        <f t="shared" si="2"/>
        <v>20430</v>
      </c>
      <c r="I34" s="15">
        <v>23</v>
      </c>
      <c r="J34" s="14">
        <f t="shared" si="3"/>
        <v>33435</v>
      </c>
      <c r="K34" s="15">
        <v>20</v>
      </c>
      <c r="L34" s="14">
        <f t="shared" si="4"/>
        <v>29160</v>
      </c>
      <c r="M34" s="14">
        <f t="shared" si="1"/>
        <v>83025</v>
      </c>
      <c r="N34" s="16"/>
      <c r="O34" s="17"/>
      <c r="P34" s="17"/>
      <c r="Q34" s="18"/>
      <c r="S34" s="18"/>
    </row>
    <row r="35" spans="1:19" ht="15">
      <c r="A35" s="7">
        <v>19</v>
      </c>
      <c r="B35" s="8" t="s">
        <v>38</v>
      </c>
      <c r="C35" s="9">
        <v>45</v>
      </c>
      <c r="D35" s="10">
        <f t="shared" si="5"/>
        <v>69</v>
      </c>
      <c r="E35" s="11">
        <v>58</v>
      </c>
      <c r="F35" s="12">
        <v>11</v>
      </c>
      <c r="G35" s="13">
        <v>14</v>
      </c>
      <c r="H35" s="14">
        <f t="shared" si="2"/>
        <v>42480</v>
      </c>
      <c r="I35" s="15">
        <v>23</v>
      </c>
      <c r="J35" s="14">
        <f t="shared" si="3"/>
        <v>69435</v>
      </c>
      <c r="K35" s="15">
        <v>20</v>
      </c>
      <c r="L35" s="14">
        <f t="shared" si="4"/>
        <v>60615</v>
      </c>
      <c r="M35" s="14">
        <f t="shared" si="1"/>
        <v>172530</v>
      </c>
      <c r="N35" s="16">
        <f>M35</f>
        <v>172530</v>
      </c>
      <c r="O35" s="17"/>
      <c r="P35" s="17"/>
      <c r="Q35" s="18"/>
      <c r="S35" s="18"/>
    </row>
    <row r="36" spans="1:19" ht="15">
      <c r="A36" s="7">
        <v>20</v>
      </c>
      <c r="B36" s="8" t="s">
        <v>39</v>
      </c>
      <c r="C36" s="9">
        <v>45</v>
      </c>
      <c r="D36" s="10">
        <f t="shared" si="5"/>
        <v>77</v>
      </c>
      <c r="E36" s="11">
        <v>68</v>
      </c>
      <c r="F36" s="12">
        <v>9</v>
      </c>
      <c r="G36" s="13">
        <v>14</v>
      </c>
      <c r="H36" s="14">
        <f t="shared" si="2"/>
        <v>47700</v>
      </c>
      <c r="I36" s="15">
        <v>23</v>
      </c>
      <c r="J36" s="14">
        <f t="shared" si="3"/>
        <v>78075</v>
      </c>
      <c r="K36" s="15">
        <v>20</v>
      </c>
      <c r="L36" s="14">
        <f t="shared" si="4"/>
        <v>68085</v>
      </c>
      <c r="M36" s="14">
        <f t="shared" si="1"/>
        <v>193860</v>
      </c>
      <c r="N36" s="16">
        <f>M36+M37+M38</f>
        <v>340605</v>
      </c>
      <c r="O36" s="17"/>
      <c r="P36" s="17"/>
      <c r="Q36" s="18"/>
      <c r="S36" s="18"/>
    </row>
    <row r="37" spans="1:19" ht="15">
      <c r="A37" s="7"/>
      <c r="B37" s="19" t="s">
        <v>40</v>
      </c>
      <c r="C37" s="9">
        <v>45</v>
      </c>
      <c r="D37" s="10">
        <f t="shared" si="5"/>
        <v>33</v>
      </c>
      <c r="E37" s="11">
        <v>31</v>
      </c>
      <c r="F37" s="12">
        <v>2</v>
      </c>
      <c r="G37" s="13">
        <v>14</v>
      </c>
      <c r="H37" s="14">
        <f t="shared" si="2"/>
        <v>20610</v>
      </c>
      <c r="I37" s="15">
        <v>23</v>
      </c>
      <c r="J37" s="14">
        <f t="shared" si="3"/>
        <v>33795</v>
      </c>
      <c r="K37" s="15">
        <v>20</v>
      </c>
      <c r="L37" s="14">
        <f t="shared" si="4"/>
        <v>29430</v>
      </c>
      <c r="M37" s="14">
        <f t="shared" si="1"/>
        <v>83835</v>
      </c>
      <c r="N37" s="16"/>
      <c r="O37" s="17"/>
      <c r="P37" s="17"/>
      <c r="Q37" s="18"/>
      <c r="S37" s="18"/>
    </row>
    <row r="38" spans="1:19" ht="15">
      <c r="A38" s="8"/>
      <c r="B38" s="19" t="s">
        <v>41</v>
      </c>
      <c r="C38" s="9">
        <v>45</v>
      </c>
      <c r="D38" s="10">
        <f t="shared" si="5"/>
        <v>25</v>
      </c>
      <c r="E38" s="11">
        <v>22</v>
      </c>
      <c r="F38" s="12">
        <v>3</v>
      </c>
      <c r="G38" s="13">
        <v>14</v>
      </c>
      <c r="H38" s="14">
        <f t="shared" si="2"/>
        <v>15480</v>
      </c>
      <c r="I38" s="15">
        <v>23</v>
      </c>
      <c r="J38" s="14">
        <f t="shared" si="3"/>
        <v>25335</v>
      </c>
      <c r="K38" s="15">
        <v>20</v>
      </c>
      <c r="L38" s="14">
        <f t="shared" si="4"/>
        <v>22095</v>
      </c>
      <c r="M38" s="14">
        <f t="shared" si="1"/>
        <v>62910</v>
      </c>
      <c r="N38" s="16"/>
      <c r="O38" s="17"/>
      <c r="P38" s="17"/>
      <c r="Q38" s="18"/>
      <c r="S38" s="18"/>
    </row>
    <row r="39" spans="1:19" ht="15">
      <c r="A39" s="8">
        <v>21</v>
      </c>
      <c r="B39" s="8" t="s">
        <v>42</v>
      </c>
      <c r="C39" s="9">
        <v>45</v>
      </c>
      <c r="D39" s="10">
        <f t="shared" si="5"/>
        <v>69</v>
      </c>
      <c r="E39" s="11">
        <v>61</v>
      </c>
      <c r="F39" s="12">
        <v>8</v>
      </c>
      <c r="G39" s="13">
        <v>14</v>
      </c>
      <c r="H39" s="14">
        <f t="shared" si="2"/>
        <v>42750</v>
      </c>
      <c r="I39" s="15">
        <v>23</v>
      </c>
      <c r="J39" s="14">
        <f t="shared" si="3"/>
        <v>69975</v>
      </c>
      <c r="K39" s="15">
        <v>20</v>
      </c>
      <c r="L39" s="14">
        <f t="shared" si="4"/>
        <v>61020</v>
      </c>
      <c r="M39" s="14">
        <f t="shared" si="1"/>
        <v>173745</v>
      </c>
      <c r="N39" s="16">
        <f>M39</f>
        <v>173745</v>
      </c>
      <c r="O39" s="17"/>
      <c r="P39" s="17"/>
      <c r="Q39" s="18"/>
      <c r="S39" s="18"/>
    </row>
    <row r="40" spans="1:16" ht="12.75">
      <c r="A40" s="13"/>
      <c r="B40" s="25" t="s">
        <v>43</v>
      </c>
      <c r="C40" s="25"/>
      <c r="D40" s="20">
        <f>SUM(D7:D39)</f>
        <v>2052</v>
      </c>
      <c r="E40" s="10">
        <f>SUM(E7:E39)</f>
        <v>1670</v>
      </c>
      <c r="F40" s="10">
        <f>SUM(F7:F39)</f>
        <v>382</v>
      </c>
      <c r="G40" s="10"/>
      <c r="H40" s="14">
        <f>SUM(H7:H39)</f>
        <v>1353330</v>
      </c>
      <c r="I40" s="15"/>
      <c r="J40" s="14">
        <f>SUM(J7:J39)</f>
        <v>1977345</v>
      </c>
      <c r="K40" s="15"/>
      <c r="L40" s="14">
        <f>SUM(L7:L39)</f>
        <v>1890180</v>
      </c>
      <c r="M40" s="14">
        <f>SUM(M7:M39)</f>
        <v>5220855</v>
      </c>
      <c r="N40" s="14">
        <f>SUM(N7:N39)</f>
        <v>5220855</v>
      </c>
      <c r="O40" s="26"/>
      <c r="P40" s="26"/>
    </row>
    <row r="41" spans="2:16" ht="12.75">
      <c r="B41" s="27"/>
      <c r="E41" s="28"/>
      <c r="F41" s="28"/>
      <c r="M41" s="18"/>
      <c r="N41" s="18"/>
      <c r="O41" s="18"/>
      <c r="P41" s="18"/>
    </row>
    <row r="42" spans="4:16" ht="12.75">
      <c r="D42" s="29"/>
      <c r="E42" s="29"/>
      <c r="F42" s="29"/>
      <c r="G42" s="29"/>
      <c r="H42" s="18"/>
      <c r="I42" s="18"/>
      <c r="J42" s="18"/>
      <c r="K42" s="18"/>
      <c r="L42" s="18"/>
      <c r="M42" s="18">
        <f>H40+J40+L40</f>
        <v>5220855</v>
      </c>
      <c r="N42" s="18"/>
      <c r="O42" s="18"/>
      <c r="P42" s="18"/>
    </row>
    <row r="43" spans="2:16" ht="12.75">
      <c r="B43" s="27" t="s">
        <v>44</v>
      </c>
      <c r="D43" s="29"/>
      <c r="E43" s="29"/>
      <c r="F43" s="29"/>
      <c r="G43" s="29"/>
      <c r="H43" s="18"/>
      <c r="I43" s="18"/>
      <c r="J43" s="18"/>
      <c r="K43" s="18"/>
      <c r="L43" s="18"/>
      <c r="M43" s="18"/>
      <c r="N43" s="18"/>
      <c r="O43" s="18"/>
      <c r="P43" s="18"/>
    </row>
    <row r="44" ht="12.75">
      <c r="M44" s="18"/>
    </row>
    <row r="45" spans="4:12" ht="12.75">
      <c r="D45" s="29"/>
      <c r="H45" s="18"/>
      <c r="I45" s="23"/>
      <c r="J45" s="18"/>
      <c r="K45" s="23"/>
      <c r="L45" s="18"/>
    </row>
    <row r="46" spans="4:12" ht="12.75">
      <c r="D46" s="29"/>
      <c r="H46" s="18"/>
      <c r="I46" s="23"/>
      <c r="J46" s="18"/>
      <c r="K46" s="23"/>
      <c r="L46" s="18"/>
    </row>
    <row r="48" spans="8:16" ht="12.75">
      <c r="H48" s="18"/>
      <c r="I48" s="18"/>
      <c r="J48" s="18"/>
      <c r="K48" s="18"/>
      <c r="L48" s="18"/>
      <c r="M48" s="18"/>
      <c r="N48" s="18"/>
      <c r="O48" s="18"/>
      <c r="P48" s="18"/>
    </row>
  </sheetData>
  <sheetProtection/>
  <mergeCells count="12">
    <mergeCell ref="C5:C6"/>
    <mergeCell ref="K5:L5"/>
    <mergeCell ref="N5:N6"/>
    <mergeCell ref="I5:J5"/>
    <mergeCell ref="A1:M1"/>
    <mergeCell ref="A2:M2"/>
    <mergeCell ref="A3:M3"/>
    <mergeCell ref="M5:M6"/>
    <mergeCell ref="A4:C4"/>
    <mergeCell ref="D5:H5"/>
    <mergeCell ref="A5:A6"/>
    <mergeCell ref="B5:B6"/>
  </mergeCells>
  <printOptions/>
  <pageMargins left="0.2" right="0.17" top="0.71" bottom="0.3" header="0.5" footer="0.28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Admin-49</cp:lastModifiedBy>
  <dcterms:created xsi:type="dcterms:W3CDTF">2017-01-10T06:14:24Z</dcterms:created>
  <dcterms:modified xsi:type="dcterms:W3CDTF">2017-01-19T17:47:44Z</dcterms:modified>
  <cp:category/>
  <cp:version/>
  <cp:contentType/>
  <cp:contentStatus/>
</cp:coreProperties>
</file>